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Сведения" sheetId="1" r:id="rId1"/>
  </sheets>
  <definedNames>
    <definedName name="__bookmark_1">'Сведения'!$A$1:$I$3</definedName>
    <definedName name="__bookmark_3">'Сведения'!$A$4:$I$14</definedName>
    <definedName name="__bookmark_4">'Сведения'!$A$16:$I$24</definedName>
    <definedName name="_xlnm.Print_Titles" localSheetId="0">'Сведения'!$4:$6</definedName>
    <definedName name="_xlnm.Print_Area" localSheetId="0">'Сведения'!$A$1:$J$30</definedName>
  </definedNames>
  <calcPr fullCalcOnLoad="1"/>
</workbook>
</file>

<file path=xl/sharedStrings.xml><?xml version="1.0" encoding="utf-8"?>
<sst xmlns="http://schemas.openxmlformats.org/spreadsheetml/2006/main" count="65" uniqueCount="55">
  <si>
    <t>Единица измерения</t>
  </si>
  <si>
    <t>Фактически</t>
  </si>
  <si>
    <t>Не исполнено</t>
  </si>
  <si>
    <t>Причина неисполнения</t>
  </si>
  <si>
    <t>код</t>
  </si>
  <si>
    <t>наименование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</si>
  <si>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</si>
  <si>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</si>
  <si>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</si>
  <si>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</si>
  <si>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</si>
  <si>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</si>
  <si>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</si>
  <si>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</si>
  <si>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</si>
  <si>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</si>
  <si>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</t>
  </si>
  <si>
    <t>X</t>
  </si>
  <si>
    <t>в графе 5 - Отражается плановая сумма финансирования на выполнение государственного задания по каждому виду услуги (работы) с учетом остатка на 1 января текущего финансового года.</t>
  </si>
  <si>
    <t>в графе 7 - Отражается  сумма финансирования на выполнение государственного задания по каждому виду услуги (работы) (кассовый расход).</t>
  </si>
  <si>
    <t>Руководитель
(уполномоченное лицо)</t>
  </si>
  <si>
    <t>(подпись)</t>
  </si>
  <si>
    <t>(расшифровка подписи)</t>
  </si>
  <si>
    <t xml:space="preserve">                            (должность)</t>
  </si>
  <si>
    <t>Исполнитель:</t>
  </si>
  <si>
    <t xml:space="preserve">Приложение 
к Порядку мониторинга и контроля за выполнением
государственных заданий на оказание государственных услуг 
(выполнение работ) учреждениями, подведомственными  
Министерству социальной защиты Республики Карелия
</t>
  </si>
  <si>
    <t>телефон</t>
  </si>
  <si>
    <t>Государственные услуги (работы)</t>
  </si>
  <si>
    <t>Справочно:</t>
  </si>
  <si>
    <t>По плану , руб.</t>
  </si>
  <si>
    <t>Фактически, руб.</t>
  </si>
  <si>
    <t>сумма, руб. (без учета затрат на налоги)</t>
  </si>
  <si>
    <r>
      <t>сумма, руб.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(без учета затрат на налоги)</t>
    </r>
  </si>
  <si>
    <t>853100О.99.0.БА59АА03000</t>
  </si>
  <si>
    <t>Содержание и воспитание детей-сирот и детей, оставшимся без попечения родителей, детей, находящихся в трудной жизненой ситуации</t>
  </si>
  <si>
    <t>человек</t>
  </si>
  <si>
    <t>853100О.99.0БА61АА00000</t>
  </si>
  <si>
    <t xml:space="preserve">Психико-медико-педагогическая реабилитация детей </t>
  </si>
  <si>
    <t>853100О.99.0.БА63АА00000</t>
  </si>
  <si>
    <t>Оказание консультативной, психологической, педагогической, юридической, социальной и иной помощи лицам из числа детей, завершивших прибывание в организации для детей-сирот</t>
  </si>
  <si>
    <t>853100О.99.0.БА64АА00000</t>
  </si>
  <si>
    <t>Содержание лиц из числа  детей-сирот и детей, оставшимся без попечения родителей, завершивших прибывание в организации для детей-сирот, но не старше 23 лет</t>
  </si>
  <si>
    <t>870000О.99.АЭ25АА06000</t>
  </si>
  <si>
    <t>Предоставление социального обслуживания в полустационарной форме (Гражданин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семье)</t>
  </si>
  <si>
    <t>870000О.990.АЭ25АА05000</t>
  </si>
  <si>
    <t>Предоставление социального обслуживания в полустационарной форме (Гражданин при наличии ребенка или детей (в том числе находящихся под опекой, попечительством), испытывающих трудности в социальной адаптации)</t>
  </si>
  <si>
    <t xml:space="preserve"> Затраты на уплату налогов на 2020 год</t>
  </si>
  <si>
    <t>По плану на 2020 год</t>
  </si>
  <si>
    <t>И.о. Директора</t>
  </si>
  <si>
    <t>Л.А. Талья</t>
  </si>
  <si>
    <t>Ведущий экономист</t>
  </si>
  <si>
    <t>Ю.В. Хорошкевич</t>
  </si>
  <si>
    <t>963-743-20-30</t>
  </si>
  <si>
    <t>09 октября 2020 года</t>
  </si>
  <si>
    <t>Сведения о результатах деятельности государственного бюджетного учреждения, подведоственного Министерству социальной защиты Республики Карелия, 
по исполнению государственного задания 
по состоянию на 01.01.2021 года ГБУ СО РК "Центр помощи детям №5"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</si>
</sst>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[$-FC19]d\ mmmm\ yyyy\ &quot;г.&quot;"/>
    <numFmt numFmtId="182" formatCode="#,##0.00\ _₽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5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2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79" fontId="0" fillId="0" borderId="0" xfId="58" applyFont="1" applyAlignment="1">
      <alignment/>
    </xf>
    <xf numFmtId="0" fontId="5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79" fontId="5" fillId="0" borderId="10" xfId="58" applyFont="1" applyBorder="1" applyAlignment="1">
      <alignment horizontal="right" wrapText="1"/>
    </xf>
    <xf numFmtId="179" fontId="5" fillId="0" borderId="13" xfId="58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179" fontId="5" fillId="0" borderId="17" xfId="58" applyFont="1" applyBorder="1" applyAlignment="1">
      <alignment horizontal="right" wrapText="1"/>
    </xf>
    <xf numFmtId="0" fontId="5" fillId="0" borderId="18" xfId="0" applyFont="1" applyBorder="1" applyAlignment="1">
      <alignment wrapText="1"/>
    </xf>
    <xf numFmtId="179" fontId="5" fillId="0" borderId="10" xfId="58" applyFont="1" applyBorder="1" applyAlignment="1">
      <alignment horizontal="center" wrapText="1"/>
    </xf>
    <xf numFmtId="179" fontId="8" fillId="0" borderId="0" xfId="58" applyFont="1" applyAlignment="1">
      <alignment/>
    </xf>
    <xf numFmtId="0" fontId="8" fillId="0" borderId="0" xfId="0" applyFont="1" applyBorder="1" applyAlignment="1">
      <alignment/>
    </xf>
    <xf numFmtId="179" fontId="5" fillId="0" borderId="0" xfId="58" applyFont="1" applyAlignment="1">
      <alignment horizontal="center" wrapText="1"/>
    </xf>
    <xf numFmtId="179" fontId="5" fillId="0" borderId="19" xfId="58" applyFont="1" applyBorder="1" applyAlignment="1">
      <alignment wrapText="1"/>
    </xf>
    <xf numFmtId="179" fontId="5" fillId="0" borderId="0" xfId="58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179" fontId="5" fillId="0" borderId="0" xfId="58" applyFont="1" applyBorder="1" applyAlignment="1">
      <alignment horizontal="center" wrapText="1"/>
    </xf>
    <xf numFmtId="179" fontId="5" fillId="0" borderId="0" xfId="58" applyFont="1" applyBorder="1" applyAlignment="1">
      <alignment horizontal="right" wrapText="1"/>
    </xf>
    <xf numFmtId="0" fontId="5" fillId="0" borderId="19" xfId="0" applyFont="1" applyBorder="1" applyAlignment="1">
      <alignment wrapText="1"/>
    </xf>
    <xf numFmtId="0" fontId="7" fillId="0" borderId="16" xfId="0" applyFont="1" applyBorder="1" applyAlignment="1">
      <alignment/>
    </xf>
    <xf numFmtId="0" fontId="5" fillId="0" borderId="16" xfId="0" applyFont="1" applyBorder="1" applyAlignment="1">
      <alignment vertical="center" wrapText="1"/>
    </xf>
    <xf numFmtId="0" fontId="9" fillId="0" borderId="16" xfId="0" applyFont="1" applyBorder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179" fontId="55" fillId="0" borderId="0" xfId="0" applyNumberFormat="1" applyFont="1" applyAlignment="1">
      <alignment/>
    </xf>
    <xf numFmtId="43" fontId="55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179" fontId="53" fillId="0" borderId="0" xfId="58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9" fontId="57" fillId="0" borderId="0" xfId="58" applyFont="1" applyAlignment="1">
      <alignment/>
    </xf>
    <xf numFmtId="179" fontId="52" fillId="0" borderId="0" xfId="58" applyFont="1" applyAlignment="1">
      <alignment/>
    </xf>
    <xf numFmtId="0" fontId="0" fillId="0" borderId="0" xfId="0" applyFont="1" applyAlignment="1">
      <alignment/>
    </xf>
    <xf numFmtId="179" fontId="1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9" fontId="5" fillId="0" borderId="0" xfId="58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9" fontId="5" fillId="0" borderId="23" xfId="58" applyFont="1" applyBorder="1" applyAlignment="1">
      <alignment horizontal="center" wrapText="1"/>
    </xf>
    <xf numFmtId="0" fontId="5" fillId="0" borderId="24" xfId="0" applyFont="1" applyBorder="1" applyAlignment="1">
      <alignment horizontal="right" wrapText="1"/>
    </xf>
    <xf numFmtId="0" fontId="7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17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90" zoomScaleNormal="90" zoomScalePageLayoutView="0" workbookViewId="0" topLeftCell="A1">
      <selection activeCell="K9" sqref="K9"/>
    </sheetView>
  </sheetViews>
  <sheetFormatPr defaultColWidth="9.140625" defaultRowHeight="12.75"/>
  <cols>
    <col min="1" max="1" width="14.00390625" style="0" customWidth="1"/>
    <col min="2" max="2" width="50.8515625" style="0" customWidth="1"/>
    <col min="3" max="3" width="13.8515625" style="0" customWidth="1"/>
    <col min="4" max="4" width="14.00390625" style="0" customWidth="1"/>
    <col min="5" max="5" width="15.7109375" style="0" bestFit="1" customWidth="1"/>
    <col min="6" max="6" width="14.00390625" style="0" customWidth="1"/>
    <col min="7" max="7" width="15.421875" style="0" customWidth="1"/>
    <col min="8" max="8" width="14.00390625" style="0" customWidth="1"/>
    <col min="9" max="9" width="17.57421875" style="0" customWidth="1"/>
    <col min="11" max="11" width="12.421875" style="44" customWidth="1"/>
    <col min="12" max="12" width="20.28125" style="44" customWidth="1"/>
    <col min="13" max="13" width="10.421875" style="0" customWidth="1"/>
    <col min="14" max="14" width="14.7109375" style="0" customWidth="1"/>
  </cols>
  <sheetData>
    <row r="1" spans="1:9" ht="110.25" customHeight="1">
      <c r="A1" s="1"/>
      <c r="B1" s="1"/>
      <c r="C1" s="1"/>
      <c r="D1" s="1"/>
      <c r="E1" s="1"/>
      <c r="F1" s="1"/>
      <c r="G1" s="1"/>
      <c r="H1" s="60" t="s">
        <v>25</v>
      </c>
      <c r="I1" s="60"/>
    </row>
    <row r="2" spans="1:9" ht="43.5" customHeight="1">
      <c r="A2" s="68" t="s">
        <v>54</v>
      </c>
      <c r="B2" s="68"/>
      <c r="C2" s="68"/>
      <c r="D2" s="68"/>
      <c r="E2" s="68"/>
      <c r="F2" s="68"/>
      <c r="G2" s="68"/>
      <c r="H2" s="68"/>
      <c r="I2" s="68"/>
    </row>
    <row r="3" spans="1:9" ht="12.75">
      <c r="A3" s="4"/>
      <c r="B3" s="1"/>
      <c r="C3" s="1"/>
      <c r="D3" s="1"/>
      <c r="E3" s="1"/>
      <c r="F3" s="1"/>
      <c r="G3" s="1"/>
      <c r="H3" s="1"/>
      <c r="I3" s="1"/>
    </row>
    <row r="4" spans="1:10" ht="18" customHeight="1">
      <c r="A4" s="61" t="s">
        <v>27</v>
      </c>
      <c r="B4" s="69"/>
      <c r="C4" s="61" t="s">
        <v>0</v>
      </c>
      <c r="D4" s="63" t="s">
        <v>47</v>
      </c>
      <c r="E4" s="64"/>
      <c r="F4" s="61" t="s">
        <v>1</v>
      </c>
      <c r="G4" s="69"/>
      <c r="H4" s="61" t="s">
        <v>2</v>
      </c>
      <c r="I4" s="61" t="s">
        <v>3</v>
      </c>
      <c r="J4" s="12"/>
    </row>
    <row r="5" spans="1:17" ht="42.75" customHeight="1">
      <c r="A5" s="11" t="s">
        <v>4</v>
      </c>
      <c r="B5" s="11" t="s">
        <v>5</v>
      </c>
      <c r="C5" s="62"/>
      <c r="D5" s="11" t="s">
        <v>6</v>
      </c>
      <c r="E5" s="11" t="s">
        <v>32</v>
      </c>
      <c r="F5" s="11" t="s">
        <v>6</v>
      </c>
      <c r="G5" s="11" t="s">
        <v>31</v>
      </c>
      <c r="H5" s="62"/>
      <c r="I5" s="62"/>
      <c r="J5" s="52"/>
      <c r="K5" s="55"/>
      <c r="L5" s="55"/>
      <c r="M5" s="55"/>
      <c r="N5" s="55"/>
      <c r="O5" s="46"/>
      <c r="P5" s="46"/>
      <c r="Q5" s="46"/>
    </row>
    <row r="6" spans="1:17" ht="13.5" thickBot="1">
      <c r="A6" s="13" t="s">
        <v>7</v>
      </c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52"/>
      <c r="K6" s="47">
        <f>F7+F8+F9+F10+F11+F12</f>
        <v>1134</v>
      </c>
      <c r="L6" s="48">
        <f>50485015.4-D21</f>
        <v>50428454.4</v>
      </c>
      <c r="M6" s="56"/>
      <c r="N6" s="55"/>
      <c r="O6" s="45"/>
      <c r="P6" s="45"/>
      <c r="Q6" s="45"/>
    </row>
    <row r="7" spans="1:17" ht="33.75">
      <c r="A7" s="14" t="s">
        <v>33</v>
      </c>
      <c r="B7" s="15" t="s">
        <v>34</v>
      </c>
      <c r="C7" s="16" t="s">
        <v>35</v>
      </c>
      <c r="D7" s="17">
        <v>25</v>
      </c>
      <c r="E7" s="17">
        <f>24296926.53+617764.35</f>
        <v>24914690.880000003</v>
      </c>
      <c r="F7" s="17">
        <v>25</v>
      </c>
      <c r="G7" s="18">
        <f>L6*K7/100</f>
        <v>24860952.503542915</v>
      </c>
      <c r="H7" s="18">
        <f aca="true" t="shared" si="0" ref="H7:H12">E7-G7</f>
        <v>53738.376457087696</v>
      </c>
      <c r="I7" s="19"/>
      <c r="J7" s="52"/>
      <c r="K7" s="49">
        <f>E7/E16*100</f>
        <v>49.2994536504036</v>
      </c>
      <c r="M7" s="57"/>
      <c r="N7" s="55"/>
      <c r="O7" s="46"/>
      <c r="P7" s="46"/>
      <c r="Q7" s="46"/>
    </row>
    <row r="8" spans="1:17" ht="22.5">
      <c r="A8" s="14" t="s">
        <v>36</v>
      </c>
      <c r="B8" s="15" t="s">
        <v>37</v>
      </c>
      <c r="C8" s="16" t="s">
        <v>35</v>
      </c>
      <c r="D8" s="17">
        <v>600</v>
      </c>
      <c r="E8" s="17">
        <f>10107455.15+395230.11</f>
        <v>10502685.26</v>
      </c>
      <c r="F8" s="17">
        <v>600</v>
      </c>
      <c r="G8" s="18">
        <f>L6*K8/100</f>
        <v>10480032.06887551</v>
      </c>
      <c r="H8" s="18">
        <f t="shared" si="0"/>
        <v>22653.19112448953</v>
      </c>
      <c r="I8" s="19"/>
      <c r="J8" s="52"/>
      <c r="K8" s="49">
        <f>E8/E16*100</f>
        <v>20.78198150938275</v>
      </c>
      <c r="M8" s="57"/>
      <c r="N8" s="55"/>
      <c r="O8" s="46"/>
      <c r="P8" s="46"/>
      <c r="Q8" s="46"/>
    </row>
    <row r="9" spans="1:17" ht="33.75">
      <c r="A9" s="14" t="s">
        <v>38</v>
      </c>
      <c r="B9" s="15" t="s">
        <v>39</v>
      </c>
      <c r="C9" s="16" t="s">
        <v>35</v>
      </c>
      <c r="D9" s="17">
        <v>13</v>
      </c>
      <c r="E9" s="17">
        <f>187175.1+10286.41</f>
        <v>197461.51</v>
      </c>
      <c r="F9" s="17">
        <v>13</v>
      </c>
      <c r="G9" s="18">
        <f>L6*K9/100</f>
        <v>197035.60622253496</v>
      </c>
      <c r="H9" s="18">
        <f t="shared" si="0"/>
        <v>425.90377746504964</v>
      </c>
      <c r="I9" s="19"/>
      <c r="J9" s="52"/>
      <c r="K9" s="49">
        <f>E9/E16*100</f>
        <v>0.3907230720569833</v>
      </c>
      <c r="M9" s="57"/>
      <c r="N9" s="55"/>
      <c r="O9" s="46"/>
      <c r="P9" s="46"/>
      <c r="Q9" s="46"/>
    </row>
    <row r="10" spans="1:17" ht="33.75">
      <c r="A10" s="14" t="s">
        <v>40</v>
      </c>
      <c r="B10" s="15" t="s">
        <v>41</v>
      </c>
      <c r="C10" s="16" t="s">
        <v>35</v>
      </c>
      <c r="D10" s="17">
        <v>6</v>
      </c>
      <c r="E10" s="17">
        <f>6074231.63+100546.07</f>
        <v>6174777.7</v>
      </c>
      <c r="F10" s="17">
        <v>6</v>
      </c>
      <c r="G10" s="18">
        <f>L6*K10/100</f>
        <v>6161459.351794131</v>
      </c>
      <c r="H10" s="18">
        <f t="shared" si="0"/>
        <v>13318.348205869086</v>
      </c>
      <c r="I10" s="19"/>
      <c r="J10" s="52"/>
      <c r="K10" s="49">
        <f>E10/E16*100</f>
        <v>12.21821970374355</v>
      </c>
      <c r="M10" s="57"/>
      <c r="N10" s="55"/>
      <c r="O10" s="46"/>
      <c r="P10" s="46"/>
      <c r="Q10" s="46"/>
    </row>
    <row r="11" spans="1:17" ht="67.5">
      <c r="A11" s="14" t="s">
        <v>42</v>
      </c>
      <c r="B11" s="15" t="s">
        <v>43</v>
      </c>
      <c r="C11" s="16" t="s">
        <v>35</v>
      </c>
      <c r="D11" s="17">
        <v>90</v>
      </c>
      <c r="E11" s="17">
        <f>1684575.86+60559.45</f>
        <v>1745135.31</v>
      </c>
      <c r="F11" s="17">
        <v>90</v>
      </c>
      <c r="G11" s="18">
        <f>L6*K11/100</f>
        <v>1741371.2360763447</v>
      </c>
      <c r="H11" s="18">
        <f t="shared" si="0"/>
        <v>3764.07392365532</v>
      </c>
      <c r="I11" s="19"/>
      <c r="J11" s="52"/>
      <c r="K11" s="49">
        <f>E11/E16*100</f>
        <v>3.453152107863026</v>
      </c>
      <c r="M11" s="57"/>
      <c r="N11" s="55"/>
      <c r="O11" s="46"/>
      <c r="P11" s="46"/>
      <c r="Q11" s="46"/>
    </row>
    <row r="12" spans="1:17" ht="45">
      <c r="A12" s="14" t="s">
        <v>44</v>
      </c>
      <c r="B12" s="15" t="s">
        <v>45</v>
      </c>
      <c r="C12" s="16" t="s">
        <v>35</v>
      </c>
      <c r="D12" s="17">
        <v>400</v>
      </c>
      <c r="E12" s="17">
        <f>6738303.43+264404.31</f>
        <v>7002707.739999999</v>
      </c>
      <c r="F12" s="17">
        <v>400</v>
      </c>
      <c r="G12" s="18">
        <f>L6*K12/100</f>
        <v>6987603.633488561</v>
      </c>
      <c r="H12" s="18">
        <f t="shared" si="0"/>
        <v>15104.106511438265</v>
      </c>
      <c r="I12" s="19"/>
      <c r="J12" s="52"/>
      <c r="K12" s="49">
        <f>E12/E16*100</f>
        <v>13.856469956550088</v>
      </c>
      <c r="M12" s="57"/>
      <c r="N12" s="55"/>
      <c r="O12" s="46"/>
      <c r="P12" s="46"/>
      <c r="Q12" s="46"/>
    </row>
    <row r="13" spans="1:17" ht="15" customHeight="1">
      <c r="A13" s="20"/>
      <c r="B13" s="15"/>
      <c r="C13" s="16"/>
      <c r="D13" s="17"/>
      <c r="E13" s="17"/>
      <c r="F13" s="17"/>
      <c r="G13" s="18"/>
      <c r="H13" s="18"/>
      <c r="I13" s="19"/>
      <c r="J13" s="52"/>
      <c r="K13" s="55"/>
      <c r="L13" s="55"/>
      <c r="M13" s="55"/>
      <c r="N13" s="55"/>
      <c r="O13" s="46"/>
      <c r="P13" s="46"/>
      <c r="Q13" s="46"/>
    </row>
    <row r="14" spans="1:17" ht="12.75">
      <c r="A14" s="21"/>
      <c r="B14" s="22"/>
      <c r="C14" s="23"/>
      <c r="D14" s="17"/>
      <c r="E14" s="17"/>
      <c r="F14" s="17"/>
      <c r="G14" s="18"/>
      <c r="H14" s="18"/>
      <c r="I14" s="19"/>
      <c r="J14" s="52"/>
      <c r="K14" s="55"/>
      <c r="L14" s="55"/>
      <c r="M14" s="55"/>
      <c r="N14" s="55"/>
      <c r="O14" s="46"/>
      <c r="P14" s="46"/>
      <c r="Q14" s="46"/>
    </row>
    <row r="15" spans="1:15" ht="13.5" thickBot="1">
      <c r="A15" s="24"/>
      <c r="B15" s="25"/>
      <c r="C15" s="26"/>
      <c r="D15" s="27"/>
      <c r="E15" s="17"/>
      <c r="F15" s="17"/>
      <c r="G15" s="18"/>
      <c r="H15" s="18"/>
      <c r="I15" s="19"/>
      <c r="J15" s="52"/>
      <c r="K15" s="55"/>
      <c r="L15" s="55"/>
      <c r="M15" s="55"/>
      <c r="N15" s="55"/>
      <c r="O15" s="46"/>
    </row>
    <row r="16" spans="1:15" ht="15">
      <c r="A16" s="28"/>
      <c r="B16" s="66" t="s">
        <v>16</v>
      </c>
      <c r="C16" s="67"/>
      <c r="D16" s="29" t="s">
        <v>17</v>
      </c>
      <c r="E16" s="17">
        <f>SUM(E7:E12)</f>
        <v>50537458.400000006</v>
      </c>
      <c r="F16" s="29" t="s">
        <v>17</v>
      </c>
      <c r="G16" s="18">
        <f>SUM(G7:G15)</f>
        <v>50428454.39999999</v>
      </c>
      <c r="H16" s="18">
        <f>SUM(H7:H15)</f>
        <v>109004.00000000495</v>
      </c>
      <c r="I16" s="19"/>
      <c r="J16" s="52"/>
      <c r="K16" s="55"/>
      <c r="L16" s="55"/>
      <c r="M16" s="55"/>
      <c r="N16" s="55"/>
      <c r="O16" s="46"/>
    </row>
    <row r="17" spans="1:15" s="3" customFormat="1" ht="18" customHeight="1">
      <c r="A17" s="59" t="s">
        <v>18</v>
      </c>
      <c r="B17" s="59"/>
      <c r="C17" s="59"/>
      <c r="D17" s="59"/>
      <c r="E17" s="59"/>
      <c r="F17" s="59"/>
      <c r="G17" s="59"/>
      <c r="H17" s="59"/>
      <c r="I17" s="59"/>
      <c r="J17" s="53"/>
      <c r="K17" s="54"/>
      <c r="L17" s="54"/>
      <c r="M17" s="54"/>
      <c r="N17" s="54"/>
      <c r="O17" s="54"/>
    </row>
    <row r="18" spans="1:12" s="3" customFormat="1" ht="13.5" customHeight="1">
      <c r="A18" s="59" t="s">
        <v>19</v>
      </c>
      <c r="B18" s="59"/>
      <c r="C18" s="59"/>
      <c r="D18" s="59"/>
      <c r="E18" s="59"/>
      <c r="F18" s="59"/>
      <c r="G18" s="30"/>
      <c r="H18" s="30"/>
      <c r="I18" s="30"/>
      <c r="J18" s="30"/>
      <c r="K18" s="50"/>
      <c r="L18" s="50"/>
    </row>
    <row r="19" spans="1:10" ht="15">
      <c r="A19" s="35"/>
      <c r="B19" s="36"/>
      <c r="C19" s="37"/>
      <c r="D19" s="38"/>
      <c r="E19" s="39"/>
      <c r="F19" s="38"/>
      <c r="G19" s="39"/>
      <c r="H19" s="39"/>
      <c r="I19" s="35"/>
      <c r="J19" s="12"/>
    </row>
    <row r="20" spans="2:10" ht="14.25">
      <c r="B20" s="43" t="s">
        <v>28</v>
      </c>
      <c r="C20" s="26" t="s">
        <v>29</v>
      </c>
      <c r="D20" s="26" t="s">
        <v>30</v>
      </c>
      <c r="E20" s="39"/>
      <c r="F20" s="38"/>
      <c r="G20" s="39"/>
      <c r="H20" s="39"/>
      <c r="I20" s="35"/>
      <c r="J20" s="12"/>
    </row>
    <row r="21" spans="2:10" ht="16.5" customHeight="1">
      <c r="B21" s="42" t="s">
        <v>46</v>
      </c>
      <c r="C21" s="41">
        <v>56561</v>
      </c>
      <c r="D21" s="41">
        <v>56561</v>
      </c>
      <c r="E21" s="39"/>
      <c r="F21" s="38"/>
      <c r="G21" s="39"/>
      <c r="H21" s="39"/>
      <c r="I21" s="35"/>
      <c r="J21" s="12"/>
    </row>
    <row r="22" spans="1:10" ht="15">
      <c r="A22" s="35"/>
      <c r="B22" s="36"/>
      <c r="C22" s="37"/>
      <c r="D22" s="38"/>
      <c r="E22" s="39"/>
      <c r="F22" s="38"/>
      <c r="G22" s="39"/>
      <c r="H22" s="39"/>
      <c r="I22" s="35"/>
      <c r="J22" s="12"/>
    </row>
    <row r="23" spans="1:10" ht="12.75">
      <c r="A23" s="12"/>
      <c r="B23" s="12"/>
      <c r="C23" s="12"/>
      <c r="D23" s="31"/>
      <c r="E23" s="31"/>
      <c r="F23" s="31"/>
      <c r="G23" s="31"/>
      <c r="H23" s="31"/>
      <c r="I23" s="31"/>
      <c r="J23" s="12"/>
    </row>
    <row r="24" spans="1:12" s="3" customFormat="1" ht="33" customHeight="1">
      <c r="A24" s="32" t="s">
        <v>20</v>
      </c>
      <c r="B24" s="33" t="s">
        <v>48</v>
      </c>
      <c r="C24" s="33"/>
      <c r="D24" s="33"/>
      <c r="E24" s="33" t="s">
        <v>49</v>
      </c>
      <c r="F24" s="33"/>
      <c r="G24" s="34"/>
      <c r="H24" s="34"/>
      <c r="I24" s="34"/>
      <c r="J24" s="30"/>
      <c r="K24" s="50"/>
      <c r="L24" s="50"/>
    </row>
    <row r="25" spans="2:14" s="8" customFormat="1" ht="21" customHeight="1">
      <c r="B25" s="32" t="s">
        <v>23</v>
      </c>
      <c r="C25" s="32" t="s">
        <v>21</v>
      </c>
      <c r="D25" s="65" t="s">
        <v>22</v>
      </c>
      <c r="E25" s="65"/>
      <c r="F25" s="65"/>
      <c r="G25" s="9"/>
      <c r="H25" s="58"/>
      <c r="I25" s="58"/>
      <c r="J25" s="58"/>
      <c r="K25" s="51"/>
      <c r="L25" s="58"/>
      <c r="M25" s="58"/>
      <c r="N25" s="58"/>
    </row>
    <row r="26" spans="1:10" ht="12.75">
      <c r="A26" s="10"/>
      <c r="B26" s="10"/>
      <c r="C26" s="10"/>
      <c r="D26" s="35"/>
      <c r="E26" s="35"/>
      <c r="F26" s="35"/>
      <c r="G26" s="35"/>
      <c r="H26" s="35"/>
      <c r="I26" s="35"/>
      <c r="J26" s="12"/>
    </row>
    <row r="27" spans="1:10" ht="12.75">
      <c r="A27" s="10" t="s">
        <v>24</v>
      </c>
      <c r="B27" s="33" t="s">
        <v>50</v>
      </c>
      <c r="C27" s="33"/>
      <c r="D27" s="33"/>
      <c r="E27" s="33" t="s">
        <v>51</v>
      </c>
      <c r="F27" s="33"/>
      <c r="G27" s="40" t="s">
        <v>52</v>
      </c>
      <c r="H27" s="35"/>
      <c r="I27" s="35"/>
      <c r="J27" s="12"/>
    </row>
    <row r="28" spans="1:9" ht="12.75" customHeight="1">
      <c r="A28" s="7"/>
      <c r="B28" s="32" t="s">
        <v>23</v>
      </c>
      <c r="C28" s="32" t="s">
        <v>21</v>
      </c>
      <c r="D28" s="65" t="s">
        <v>22</v>
      </c>
      <c r="E28" s="65"/>
      <c r="F28" s="65"/>
      <c r="G28" s="32" t="s">
        <v>26</v>
      </c>
      <c r="H28" s="5"/>
      <c r="I28" s="5"/>
    </row>
    <row r="29" spans="2:6" ht="12.75">
      <c r="B29" s="10"/>
      <c r="C29" s="10"/>
      <c r="D29" s="35"/>
      <c r="E29" s="35"/>
      <c r="F29" s="35"/>
    </row>
    <row r="30" spans="2:6" ht="12.75">
      <c r="B30" s="6" t="s">
        <v>53</v>
      </c>
      <c r="C30" s="2"/>
      <c r="D30" s="5"/>
      <c r="E30" s="5"/>
      <c r="F30" s="5"/>
    </row>
  </sheetData>
  <sheetProtection/>
  <mergeCells count="15">
    <mergeCell ref="D28:F28"/>
    <mergeCell ref="B16:C16"/>
    <mergeCell ref="A2:I2"/>
    <mergeCell ref="A4:B4"/>
    <mergeCell ref="C4:C5"/>
    <mergeCell ref="F4:G4"/>
    <mergeCell ref="D25:F25"/>
    <mergeCell ref="H25:J25"/>
    <mergeCell ref="L25:N25"/>
    <mergeCell ref="A18:F18"/>
    <mergeCell ref="H1:I1"/>
    <mergeCell ref="A17:I17"/>
    <mergeCell ref="H4:H5"/>
    <mergeCell ref="I4:I5"/>
    <mergeCell ref="D4:E4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Ирина Николаевна</dc:creator>
  <cp:keywords/>
  <dc:description/>
  <cp:lastModifiedBy>CPD5_3</cp:lastModifiedBy>
  <cp:lastPrinted>2021-01-25T07:00:45Z</cp:lastPrinted>
  <dcterms:created xsi:type="dcterms:W3CDTF">2019-02-04T07:14:12Z</dcterms:created>
  <dcterms:modified xsi:type="dcterms:W3CDTF">2021-01-25T07:01:12Z</dcterms:modified>
  <cp:category/>
  <cp:version/>
  <cp:contentType/>
  <cp:contentStatus/>
</cp:coreProperties>
</file>